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OneDrive - Computer-College.nl\Bureaublad\"/>
    </mc:Choice>
  </mc:AlternateContent>
  <xr:revisionPtr revIDLastSave="0" documentId="13_ncr:1_{192E0D09-F6E4-4F86-9C4A-0E4550D1BE95}" xr6:coauthVersionLast="47" xr6:coauthVersionMax="47" xr10:uidLastSave="{00000000-0000-0000-0000-000000000000}"/>
  <bookViews>
    <workbookView xWindow="-120" yWindow="-120" windowWidth="29040" windowHeight="15840" xr2:uid="{3CC2BBAA-0FF2-4D90-B180-63F4450FB826}"/>
  </bookViews>
  <sheets>
    <sheet name="Bestelformulier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2" l="1"/>
  <c r="H25" i="2"/>
  <c r="H26" i="2"/>
  <c r="H27" i="2"/>
  <c r="G13" i="2"/>
  <c r="G14" i="2"/>
  <c r="G15" i="2"/>
  <c r="H15" i="2" s="1"/>
  <c r="G16" i="2"/>
  <c r="H16" i="2" s="1"/>
  <c r="H30" i="2" s="1"/>
  <c r="H14" i="2"/>
  <c r="E28" i="2"/>
  <c r="G40" i="2" s="1"/>
  <c r="E17" i="2"/>
  <c r="H40" i="2" l="1"/>
  <c r="E23" i="2"/>
  <c r="G39" i="2" s="1"/>
  <c r="G38" i="2"/>
  <c r="I40" i="2" l="1"/>
  <c r="I38" i="2"/>
  <c r="H20" i="2"/>
  <c r="H21" i="2"/>
  <c r="H22" i="2"/>
  <c r="H19" i="2"/>
  <c r="H39" i="2" l="1"/>
  <c r="I39" i="2" s="1"/>
  <c r="F13" i="2"/>
  <c r="H13" i="2" s="1"/>
  <c r="F14" i="2"/>
  <c r="G12" i="2"/>
  <c r="F12" i="2"/>
  <c r="H12" i="2" l="1"/>
  <c r="H31" i="2" l="1"/>
  <c r="H32" i="2" s="1"/>
  <c r="H34" i="2" s="1"/>
  <c r="H38" i="2" l="1"/>
  <c r="H41" i="2" s="1"/>
  <c r="H3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Willem</author>
  </authors>
  <commentList>
    <comment ref="F11" authorId="0" shapeId="0" xr:uid="{1A33BED3-9AC2-4016-914D-149B5C7C770E}">
      <text>
        <r>
          <rPr>
            <b/>
            <sz val="9"/>
            <color indexed="81"/>
            <rFont val="Tahoma"/>
            <family val="2"/>
          </rPr>
          <t>6e cursus gratis!</t>
        </r>
      </text>
    </comment>
    <comment ref="B14" authorId="0" shapeId="0" xr:uid="{319C81DE-3F60-4AC7-ADD1-2C5E248F4E43}">
      <text>
        <r>
          <rPr>
            <b/>
            <sz val="9"/>
            <color indexed="81"/>
            <rFont val="Tahoma"/>
            <family val="2"/>
          </rPr>
          <t>€ 7,50 voordeel</t>
        </r>
      </text>
    </comment>
    <comment ref="B16" authorId="0" shapeId="0" xr:uid="{8BA21324-B053-45B9-8C30-B61CFFC9061E}">
      <text>
        <r>
          <rPr>
            <b/>
            <sz val="9"/>
            <color indexed="81"/>
            <rFont val="Tahoma"/>
            <family val="2"/>
          </rPr>
          <t>€ 10,00 voordeel</t>
        </r>
      </text>
    </comment>
  </commentList>
</comments>
</file>

<file path=xl/sharedStrings.xml><?xml version="1.0" encoding="utf-8"?>
<sst xmlns="http://schemas.openxmlformats.org/spreadsheetml/2006/main" count="88" uniqueCount="63">
  <si>
    <t>Toelichting</t>
  </si>
  <si>
    <t>&lt;</t>
  </si>
  <si>
    <t>Vul de oranje cellen in.</t>
  </si>
  <si>
    <t xml:space="preserve">Contactpersoon  </t>
  </si>
  <si>
    <t xml:space="preserve">Adres  </t>
  </si>
  <si>
    <t xml:space="preserve">Postcode en plaats  </t>
  </si>
  <si>
    <t xml:space="preserve">Telefoonnummer  </t>
  </si>
  <si>
    <t>Prijs</t>
  </si>
  <si>
    <t>Aantal</t>
  </si>
  <si>
    <t>Cursusnaam</t>
  </si>
  <si>
    <t>Code</t>
  </si>
  <si>
    <t>Los</t>
  </si>
  <si>
    <t>Totaal</t>
  </si>
  <si>
    <t>Excel Basis-Gemiddeld</t>
  </si>
  <si>
    <t>Excel Gevorderd</t>
  </si>
  <si>
    <t>E1</t>
  </si>
  <si>
    <t>E2</t>
  </si>
  <si>
    <t>m/v</t>
  </si>
  <si>
    <t xml:space="preserve">Naam Organisatie  </t>
  </si>
  <si>
    <t xml:space="preserve">E-mailadres  </t>
  </si>
  <si>
    <t xml:space="preserve">Uw referentienummer/ opmerkingen  </t>
  </si>
  <si>
    <t xml:space="preserve"> Voor- en achternaam cursist</t>
  </si>
  <si>
    <t xml:space="preserve"> e-mailadres cursist</t>
  </si>
  <si>
    <t>BUN 1</t>
  </si>
  <si>
    <t xml:space="preserve">BTW 21%     </t>
  </si>
  <si>
    <t xml:space="preserve">Totaal te betalen     </t>
  </si>
  <si>
    <t>6-Pack</t>
  </si>
  <si>
    <r>
      <t xml:space="preserve">Stuur dit formulier terug aan: </t>
    </r>
    <r>
      <rPr>
        <b/>
        <sz val="12"/>
        <color theme="1"/>
        <rFont val="Calibri"/>
        <family val="2"/>
      </rPr>
      <t>mulder@computer-college.nl</t>
    </r>
  </si>
  <si>
    <t>De factuur volgt na levering.</t>
  </si>
  <si>
    <t>Wij versturen de cursusmaterialen aan iedere cursist persoonlijk.</t>
  </si>
  <si>
    <t>Toets E1</t>
  </si>
  <si>
    <t>Toets E2</t>
  </si>
  <si>
    <t>Toets E1+E2</t>
  </si>
  <si>
    <t>Second Shot</t>
  </si>
  <si>
    <t>T-E1</t>
  </si>
  <si>
    <t>T-E2</t>
  </si>
  <si>
    <t>2e SH</t>
  </si>
  <si>
    <t>T-E1-E2</t>
  </si>
  <si>
    <t>2e shot</t>
  </si>
  <si>
    <t>Korting</t>
  </si>
  <si>
    <t>B e s t e l f o r m u l i e r   S u m m e r   2 0 2 1</t>
  </si>
  <si>
    <t>Cursus
code</t>
  </si>
  <si>
    <t>Toets
code</t>
  </si>
  <si>
    <t>ja/nee</t>
  </si>
  <si>
    <t xml:space="preserve">Totaal curussen </t>
  </si>
  <si>
    <t>In %</t>
  </si>
  <si>
    <t xml:space="preserve">Totaal van bestelling   </t>
  </si>
  <si>
    <t xml:space="preserve">Totale korting   </t>
  </si>
  <si>
    <t xml:space="preserve">Subtotaal   </t>
  </si>
  <si>
    <t>Word voor Schrijvers</t>
  </si>
  <si>
    <t>W-RAP</t>
  </si>
  <si>
    <t>BUN 1 + W-RAP</t>
  </si>
  <si>
    <t>BUN 2</t>
  </si>
  <si>
    <t>Bundel 1: E1 + E2</t>
  </si>
  <si>
    <t>TZC-E1</t>
  </si>
  <si>
    <t>TZC-E2</t>
  </si>
  <si>
    <t>Dit geldt niet voor Second Shot toetsen.</t>
  </si>
  <si>
    <r>
      <t xml:space="preserve">Bij 5 of meer </t>
    </r>
    <r>
      <rPr>
        <b/>
        <sz val="11"/>
        <color rgb="FFC00000"/>
        <rFont val="Calibri"/>
        <family val="2"/>
      </rPr>
      <t>toetsen</t>
    </r>
    <r>
      <rPr>
        <b/>
        <sz val="11"/>
        <color theme="1"/>
        <rFont val="Calibri"/>
        <family val="2"/>
      </rPr>
      <t xml:space="preserve"> krijgt u 10% korting.</t>
    </r>
  </si>
  <si>
    <t>Specificatie kortingen</t>
  </si>
  <si>
    <t xml:space="preserve">Totale korting      </t>
  </si>
  <si>
    <t>Toets, alleen in combinatie met cursus</t>
  </si>
  <si>
    <t>Toets je kennis, zonder cursus</t>
  </si>
  <si>
    <t>De actie loopt in de maanden juli en augustus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</si>
</sst>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2.5"/>
      <color theme="0"/>
      <name val="Calibri"/>
      <family val="2"/>
      <scheme val="minor"/>
    </font>
    <font>
      <sz val="12"/>
      <color theme="4" tint="-0.499984740745262"/>
      <name val="Calibri"/>
      <family val="2"/>
    </font>
    <font>
      <b/>
      <sz val="20"/>
      <color theme="4" tint="-0.499984740745262"/>
      <name val="Calibri"/>
      <family val="2"/>
    </font>
    <font>
      <b/>
      <u/>
      <sz val="14"/>
      <color theme="4" tint="-0.499984740745262"/>
      <name val="Calibri"/>
      <family val="2"/>
    </font>
    <font>
      <u/>
      <sz val="11"/>
      <color theme="4" tint="-0.499984740745262"/>
      <name val="Calibri"/>
      <family val="2"/>
    </font>
    <font>
      <b/>
      <sz val="11"/>
      <color theme="4" tint="-0.499984740745262"/>
      <name val="Calibri"/>
      <family val="2"/>
    </font>
    <font>
      <b/>
      <sz val="12"/>
      <color rgb="FFC00000"/>
      <name val="Webdings"/>
      <family val="1"/>
      <charset val="2"/>
    </font>
    <font>
      <sz val="10"/>
      <color theme="1"/>
      <name val="Calibri"/>
      <family val="2"/>
    </font>
    <font>
      <b/>
      <sz val="12"/>
      <color theme="4" tint="-0.499984740745262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9" tint="-0.499984740745262"/>
      <name val="Calibri"/>
      <family val="2"/>
    </font>
    <font>
      <b/>
      <sz val="12"/>
      <color theme="1"/>
      <name val="Calibri"/>
      <family val="2"/>
    </font>
    <font>
      <sz val="8"/>
      <name val="Calibri"/>
      <family val="2"/>
    </font>
    <font>
      <b/>
      <sz val="14"/>
      <color rgb="FFC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medium">
        <color rgb="FFC00000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vertical="center"/>
    </xf>
    <xf numFmtId="0" fontId="4" fillId="0" borderId="0" xfId="1" applyNumberFormat="1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6" fillId="2" borderId="2" xfId="0" applyFont="1" applyFill="1" applyBorder="1" applyAlignment="1" applyProtection="1">
      <alignment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4" fillId="0" borderId="1" xfId="0" applyFont="1" applyBorder="1" applyAlignment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3" borderId="2" xfId="0" applyFont="1" applyFill="1" applyBorder="1" applyAlignment="1" applyProtection="1">
      <alignment horizontal="center" vertical="center"/>
      <protection locked="0"/>
    </xf>
    <xf numFmtId="0" fontId="13" fillId="0" borderId="0" xfId="2" applyFont="1" applyAlignment="1"/>
    <xf numFmtId="0" fontId="4" fillId="2" borderId="0" xfId="1" applyNumberFormat="1" applyFont="1" applyFill="1" applyAlignment="1" applyProtection="1">
      <alignment horizontal="center" vertical="center"/>
      <protection locked="0"/>
    </xf>
    <xf numFmtId="2" fontId="4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 indent="1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Protection="1">
      <protection locked="0"/>
    </xf>
    <xf numFmtId="43" fontId="0" fillId="0" borderId="0" xfId="0" applyNumberFormat="1" applyAlignment="1">
      <alignment vertical="center"/>
    </xf>
    <xf numFmtId="43" fontId="6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0" fontId="3" fillId="2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NumberFormat="1" applyFont="1" applyAlignment="1">
      <alignment horizontal="center" vertical="center"/>
    </xf>
    <xf numFmtId="43" fontId="3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9" fillId="4" borderId="5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5" xfId="1" applyNumberFormat="1" applyFont="1" applyFill="1" applyBorder="1" applyAlignment="1">
      <alignment horizontal="center" vertical="center"/>
    </xf>
    <xf numFmtId="43" fontId="9" fillId="4" borderId="5" xfId="1" applyFont="1" applyFill="1" applyBorder="1" applyAlignment="1">
      <alignment horizontal="right" vertical="center"/>
    </xf>
    <xf numFmtId="0" fontId="11" fillId="0" borderId="3" xfId="0" applyFont="1" applyBorder="1" applyAlignment="1" applyProtection="1">
      <alignment vertical="top"/>
      <protection hidden="1"/>
    </xf>
    <xf numFmtId="0" fontId="19" fillId="0" borderId="0" xfId="0" applyFont="1" applyAlignment="1">
      <alignment horizontal="right" vertical="center"/>
    </xf>
    <xf numFmtId="9" fontId="6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NumberFormat="1" applyFont="1" applyFill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3" fontId="0" fillId="0" borderId="0" xfId="0" applyNumberFormat="1" applyAlignment="1" applyProtection="1">
      <alignment vertical="center"/>
      <protection hidden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2" fontId="25" fillId="0" borderId="0" xfId="1" applyNumberFormat="1" applyFont="1" applyAlignment="1">
      <alignment horizontal="center" vertical="center"/>
    </xf>
    <xf numFmtId="0" fontId="0" fillId="2" borderId="0" xfId="0" applyFill="1" applyAlignment="1" applyProtection="1">
      <alignment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vertical="top"/>
      <protection hidden="1"/>
    </xf>
    <xf numFmtId="0" fontId="0" fillId="0" borderId="0" xfId="0" applyAlignment="1">
      <alignment vertical="center"/>
    </xf>
    <xf numFmtId="43" fontId="3" fillId="0" borderId="6" xfId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9" fontId="24" fillId="0" borderId="0" xfId="3" applyFont="1" applyAlignment="1">
      <alignment horizontal="center" vertical="center"/>
    </xf>
    <xf numFmtId="43" fontId="0" fillId="0" borderId="8" xfId="0" applyNumberFormat="1" applyFont="1" applyBorder="1" applyAlignment="1">
      <alignment vertical="center"/>
    </xf>
    <xf numFmtId="0" fontId="20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3" fontId="0" fillId="0" borderId="0" xfId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1" fillId="0" borderId="0" xfId="1" applyNumberFormat="1" applyFont="1" applyAlignment="1">
      <alignment horizontal="center" vertical="center"/>
    </xf>
    <xf numFmtId="43" fontId="1" fillId="0" borderId="0" xfId="1" applyFont="1" applyAlignment="1">
      <alignment vertical="center"/>
    </xf>
    <xf numFmtId="0" fontId="1" fillId="0" borderId="0" xfId="1" applyNumberFormat="1" applyFont="1" applyFill="1" applyAlignment="1" applyProtection="1">
      <alignment horizontal="center" vertical="center"/>
      <protection locked="0"/>
    </xf>
    <xf numFmtId="0" fontId="1" fillId="2" borderId="0" xfId="1" applyNumberFormat="1" applyFont="1" applyFill="1" applyAlignment="1" applyProtection="1">
      <alignment horizontal="center" vertical="center"/>
      <protection locked="0"/>
    </xf>
    <xf numFmtId="43" fontId="8" fillId="0" borderId="0" xfId="1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 indent="2"/>
      <protection locked="0"/>
    </xf>
    <xf numFmtId="9" fontId="0" fillId="0" borderId="0" xfId="3" applyFont="1" applyAlignment="1" applyProtection="1">
      <alignment horizontal="left" vertical="center" indent="2"/>
      <protection locked="0"/>
    </xf>
    <xf numFmtId="43" fontId="6" fillId="0" borderId="7" xfId="0" applyNumberFormat="1" applyFont="1" applyBorder="1" applyAlignment="1">
      <alignment vertical="center"/>
    </xf>
    <xf numFmtId="0" fontId="27" fillId="0" borderId="0" xfId="1" applyNumberFormat="1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 wrapText="1"/>
      <protection locked="0"/>
    </xf>
  </cellXfs>
  <cellStyles count="4">
    <cellStyle name="Hyperlink" xfId="2" builtinId="8"/>
    <cellStyle name="Komma" xfId="1" builtinId="3"/>
    <cellStyle name="Procent" xfId="3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29</xdr:row>
      <xdr:rowOff>66675</xdr:rowOff>
    </xdr:from>
    <xdr:to>
      <xdr:col>1</xdr:col>
      <xdr:colOff>1409700</xdr:colOff>
      <xdr:row>31</xdr:row>
      <xdr:rowOff>85725</xdr:rowOff>
    </xdr:to>
    <xdr:sp macro="" textlink="">
      <xdr:nvSpPr>
        <xdr:cNvPr id="2" name="Pijl: rechts 1">
          <a:extLst>
            <a:ext uri="{FF2B5EF4-FFF2-40B4-BE49-F238E27FC236}">
              <a16:creationId xmlns:a16="http://schemas.microsoft.com/office/drawing/2014/main" id="{C0755E29-F642-4402-BDF8-B958715AB15C}"/>
            </a:ext>
          </a:extLst>
        </xdr:cNvPr>
        <xdr:cNvSpPr/>
      </xdr:nvSpPr>
      <xdr:spPr>
        <a:xfrm>
          <a:off x="285750" y="7515225"/>
          <a:ext cx="1343025" cy="514350"/>
        </a:xfrm>
        <a:prstGeom prst="rightArrow">
          <a:avLst>
            <a:gd name="adj1" fmla="val 50000"/>
            <a:gd name="adj2" fmla="val 351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18000" bIns="0" rtlCol="0" anchor="t"/>
        <a:lstStyle/>
        <a:p>
          <a:pPr algn="l"/>
          <a:r>
            <a:rPr lang="nl-NL" sz="1400" b="1"/>
            <a:t>Staffelkorting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B02AE-0170-455F-A281-1A663C8DFEA7}">
  <sheetPr codeName="Blad1">
    <tabColor theme="8" tint="-0.249977111117893"/>
    <pageSetUpPr fitToPage="1"/>
  </sheetPr>
  <dimension ref="A1:P41"/>
  <sheetViews>
    <sheetView showGridLines="0" showZeros="0" tabSelected="1" workbookViewId="0">
      <pane ySplit="1" topLeftCell="A2" activePane="bottomLeft" state="frozen"/>
      <selection pane="bottomLeft" activeCell="E12" sqref="E12"/>
    </sheetView>
  </sheetViews>
  <sheetFormatPr defaultRowHeight="15" x14ac:dyDescent="0.25"/>
  <cols>
    <col min="1" max="1" width="3.28515625" customWidth="1"/>
    <col min="2" max="2" width="21.42578125" bestFit="1" customWidth="1"/>
    <col min="5" max="5" width="8.5703125" customWidth="1"/>
    <col min="6" max="6" width="9.85546875" customWidth="1"/>
    <col min="7" max="7" width="8" customWidth="1"/>
    <col min="8" max="8" width="10.85546875" customWidth="1"/>
    <col min="9" max="9" width="14.28515625" customWidth="1"/>
    <col min="10" max="11" width="4.5703125" bestFit="1" customWidth="1"/>
    <col min="12" max="12" width="26.7109375" bestFit="1" customWidth="1"/>
    <col min="13" max="13" width="35.7109375" customWidth="1"/>
    <col min="14" max="15" width="10.28515625" customWidth="1"/>
    <col min="16" max="16" width="7.42578125" bestFit="1" customWidth="1"/>
  </cols>
  <sheetData>
    <row r="1" spans="1:16" ht="26.25" x14ac:dyDescent="0.25">
      <c r="B1" s="37" t="s">
        <v>40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3"/>
    </row>
    <row r="2" spans="1:16" ht="19.5" customHeight="1" x14ac:dyDescent="0.25">
      <c r="A2" s="24"/>
      <c r="L2" s="20" t="s">
        <v>18</v>
      </c>
      <c r="M2" s="1"/>
      <c r="N2" s="1"/>
      <c r="O2" s="1"/>
    </row>
    <row r="3" spans="1:16" ht="19.5" customHeight="1" x14ac:dyDescent="0.25">
      <c r="B3" s="10" t="s">
        <v>0</v>
      </c>
      <c r="L3" s="20" t="s">
        <v>3</v>
      </c>
      <c r="M3" s="2"/>
      <c r="N3" s="2"/>
      <c r="O3" s="2"/>
    </row>
    <row r="4" spans="1:16" ht="19.5" customHeight="1" x14ac:dyDescent="0.25">
      <c r="A4" s="22" t="s">
        <v>1</v>
      </c>
      <c r="B4" s="23" t="s">
        <v>2</v>
      </c>
      <c r="D4" s="17"/>
      <c r="E4" s="17"/>
      <c r="F4" s="17"/>
      <c r="L4" s="20" t="s">
        <v>19</v>
      </c>
      <c r="M4" s="1"/>
      <c r="N4" s="1"/>
      <c r="O4" s="1"/>
    </row>
    <row r="5" spans="1:16" ht="19.5" customHeight="1" x14ac:dyDescent="0.25">
      <c r="A5" s="22" t="s">
        <v>1</v>
      </c>
      <c r="B5" s="23" t="s">
        <v>27</v>
      </c>
      <c r="L5" s="20" t="s">
        <v>4</v>
      </c>
      <c r="M5" s="2"/>
      <c r="N5" s="2"/>
      <c r="O5" s="2"/>
    </row>
    <row r="6" spans="1:16" ht="19.5" customHeight="1" x14ac:dyDescent="0.25">
      <c r="A6" s="22" t="s">
        <v>1</v>
      </c>
      <c r="B6" s="23" t="s">
        <v>29</v>
      </c>
      <c r="L6" s="20" t="s">
        <v>5</v>
      </c>
      <c r="M6" s="1"/>
      <c r="N6" s="1"/>
      <c r="O6" s="1"/>
    </row>
    <row r="7" spans="1:16" ht="19.5" customHeight="1" x14ac:dyDescent="0.25">
      <c r="A7" s="22" t="s">
        <v>1</v>
      </c>
      <c r="B7" s="23" t="s">
        <v>28</v>
      </c>
      <c r="L7" s="20" t="s">
        <v>6</v>
      </c>
      <c r="M7" s="2"/>
      <c r="N7" s="2"/>
      <c r="O7" s="2"/>
    </row>
    <row r="8" spans="1:16" ht="39" customHeight="1" x14ac:dyDescent="0.25">
      <c r="A8" s="22" t="s">
        <v>1</v>
      </c>
      <c r="B8" s="46" t="s">
        <v>62</v>
      </c>
      <c r="L8" s="21" t="s">
        <v>20</v>
      </c>
      <c r="M8" s="74"/>
      <c r="N8" s="74"/>
      <c r="O8" s="51"/>
    </row>
    <row r="9" spans="1:16" ht="22.5" hidden="1" customHeight="1" x14ac:dyDescent="0.25"/>
    <row r="10" spans="1:16" ht="22.5" customHeight="1" thickBot="1" x14ac:dyDescent="0.3"/>
    <row r="11" spans="1:16" ht="30.75" thickBot="1" x14ac:dyDescent="0.3">
      <c r="B11" s="33" t="s">
        <v>9</v>
      </c>
      <c r="C11" s="34" t="s">
        <v>10</v>
      </c>
      <c r="D11" s="35" t="s">
        <v>7</v>
      </c>
      <c r="E11" s="34" t="s">
        <v>8</v>
      </c>
      <c r="F11" s="34" t="s">
        <v>26</v>
      </c>
      <c r="G11" s="34" t="s">
        <v>11</v>
      </c>
      <c r="H11" s="36" t="s">
        <v>12</v>
      </c>
      <c r="J11" s="9"/>
      <c r="K11" s="11" t="s">
        <v>17</v>
      </c>
      <c r="L11" s="11" t="s">
        <v>21</v>
      </c>
      <c r="M11" s="11" t="s">
        <v>22</v>
      </c>
      <c r="N11" s="52" t="s">
        <v>41</v>
      </c>
      <c r="O11" s="52" t="s">
        <v>42</v>
      </c>
      <c r="P11" s="14" t="s">
        <v>38</v>
      </c>
    </row>
    <row r="12" spans="1:16" ht="19.5" customHeight="1" x14ac:dyDescent="0.25">
      <c r="B12" s="3" t="s">
        <v>13</v>
      </c>
      <c r="C12" s="4" t="s">
        <v>15</v>
      </c>
      <c r="D12" s="19">
        <v>32.5</v>
      </c>
      <c r="E12" s="18"/>
      <c r="F12" s="6">
        <f>TRUNC(E12/6,0)</f>
        <v>0</v>
      </c>
      <c r="G12" s="6">
        <f>MOD(E12,6)</f>
        <v>0</v>
      </c>
      <c r="H12" s="5">
        <f>F12*D12*5+D12*G12</f>
        <v>0</v>
      </c>
      <c r="J12" s="7">
        <v>1</v>
      </c>
      <c r="K12" s="15"/>
      <c r="L12" s="12"/>
      <c r="M12" s="12"/>
      <c r="N12" s="15"/>
      <c r="O12" s="15"/>
      <c r="P12" s="15" t="s">
        <v>43</v>
      </c>
    </row>
    <row r="13" spans="1:16" ht="19.5" customHeight="1" x14ac:dyDescent="0.25">
      <c r="B13" s="3" t="s">
        <v>14</v>
      </c>
      <c r="C13" s="4" t="s">
        <v>16</v>
      </c>
      <c r="D13" s="19">
        <v>37.5</v>
      </c>
      <c r="E13" s="18"/>
      <c r="F13" s="6">
        <f t="shared" ref="F13:F14" si="0">TRUNC(E13/6,0)</f>
        <v>0</v>
      </c>
      <c r="G13" s="6">
        <f t="shared" ref="G13:G16" si="1">MOD(E13,6)</f>
        <v>0</v>
      </c>
      <c r="H13" s="5">
        <f t="shared" ref="H13:H16" si="2">F13*D13*5+D13*G13</f>
        <v>0</v>
      </c>
      <c r="J13" s="8">
        <v>2</v>
      </c>
      <c r="K13" s="16"/>
      <c r="L13" s="13"/>
      <c r="M13" s="13"/>
      <c r="N13" s="16"/>
      <c r="O13" s="16"/>
      <c r="P13" s="16" t="s">
        <v>43</v>
      </c>
    </row>
    <row r="14" spans="1:16" ht="19.5" customHeight="1" x14ac:dyDescent="0.25">
      <c r="B14" s="32" t="s">
        <v>53</v>
      </c>
      <c r="C14" s="27" t="s">
        <v>23</v>
      </c>
      <c r="D14" s="19">
        <v>62.5</v>
      </c>
      <c r="E14" s="18"/>
      <c r="F14" s="6">
        <f t="shared" si="0"/>
        <v>0</v>
      </c>
      <c r="G14" s="6">
        <f t="shared" si="1"/>
        <v>0</v>
      </c>
      <c r="H14" s="5">
        <f t="shared" si="2"/>
        <v>0</v>
      </c>
      <c r="J14" s="7">
        <v>3</v>
      </c>
      <c r="K14" s="15"/>
      <c r="L14" s="12"/>
      <c r="M14" s="12"/>
      <c r="N14" s="15"/>
      <c r="O14" s="15"/>
      <c r="P14" s="15" t="s">
        <v>43</v>
      </c>
    </row>
    <row r="15" spans="1:16" ht="19.5" customHeight="1" x14ac:dyDescent="0.25">
      <c r="B15" s="63" t="s">
        <v>49</v>
      </c>
      <c r="C15" s="64" t="s">
        <v>50</v>
      </c>
      <c r="D15" s="65">
        <v>32.5</v>
      </c>
      <c r="E15" s="18"/>
      <c r="F15" s="6"/>
      <c r="G15" s="6">
        <f t="shared" si="1"/>
        <v>0</v>
      </c>
      <c r="H15" s="66">
        <f t="shared" si="2"/>
        <v>0</v>
      </c>
      <c r="J15" s="8">
        <v>4</v>
      </c>
      <c r="K15" s="16"/>
      <c r="L15" s="13"/>
      <c r="M15" s="13"/>
      <c r="N15" s="16"/>
      <c r="O15" s="16"/>
      <c r="P15" s="16" t="s">
        <v>43</v>
      </c>
    </row>
    <row r="16" spans="1:16" ht="19.5" customHeight="1" x14ac:dyDescent="0.25">
      <c r="B16" s="32" t="s">
        <v>51</v>
      </c>
      <c r="C16" s="64" t="s">
        <v>52</v>
      </c>
      <c r="D16" s="65">
        <v>92.5</v>
      </c>
      <c r="E16" s="18"/>
      <c r="F16" s="6"/>
      <c r="G16" s="6">
        <f t="shared" si="1"/>
        <v>0</v>
      </c>
      <c r="H16" s="66">
        <f t="shared" si="2"/>
        <v>0</v>
      </c>
      <c r="J16" s="7">
        <v>5</v>
      </c>
      <c r="K16" s="15"/>
      <c r="L16" s="12"/>
      <c r="M16" s="12"/>
      <c r="N16" s="15"/>
      <c r="O16" s="15"/>
      <c r="P16" s="15" t="s">
        <v>43</v>
      </c>
    </row>
    <row r="17" spans="2:16" ht="19.5" customHeight="1" thickBot="1" x14ac:dyDescent="0.3">
      <c r="B17" s="32"/>
      <c r="C17" s="27"/>
      <c r="D17" s="28"/>
      <c r="E17" s="73">
        <f>SUM(E12:E16)</f>
        <v>0</v>
      </c>
      <c r="F17" s="30"/>
      <c r="G17" s="56" t="s">
        <v>44</v>
      </c>
      <c r="H17" s="55">
        <f>SUM(H12:H16)</f>
        <v>0</v>
      </c>
      <c r="J17" s="8">
        <v>6</v>
      </c>
      <c r="K17" s="16"/>
      <c r="L17" s="13"/>
      <c r="M17" s="13"/>
      <c r="N17" s="16"/>
      <c r="O17" s="16"/>
      <c r="P17" s="16" t="s">
        <v>43</v>
      </c>
    </row>
    <row r="18" spans="2:16" ht="19.5" customHeight="1" x14ac:dyDescent="0.25">
      <c r="B18" s="44" t="s">
        <v>60</v>
      </c>
      <c r="C18" s="27"/>
      <c r="D18" s="28"/>
      <c r="E18" s="43"/>
      <c r="F18" s="30"/>
      <c r="G18" s="30"/>
      <c r="H18" s="31"/>
      <c r="J18" s="7">
        <v>7</v>
      </c>
      <c r="K18" s="15"/>
      <c r="L18" s="12"/>
      <c r="M18" s="12"/>
      <c r="N18" s="15"/>
      <c r="O18" s="15"/>
      <c r="P18" s="15" t="s">
        <v>43</v>
      </c>
    </row>
    <row r="19" spans="2:16" ht="19.5" customHeight="1" x14ac:dyDescent="0.25">
      <c r="B19" s="32" t="s">
        <v>30</v>
      </c>
      <c r="C19" s="41" t="s">
        <v>34</v>
      </c>
      <c r="D19" s="28">
        <v>17.5</v>
      </c>
      <c r="E19" s="29"/>
      <c r="F19" s="30"/>
      <c r="G19" s="30"/>
      <c r="H19" s="31">
        <f>D19*E19</f>
        <v>0</v>
      </c>
      <c r="J19" s="8">
        <v>8</v>
      </c>
      <c r="K19" s="16"/>
      <c r="L19" s="13"/>
      <c r="M19" s="13"/>
      <c r="N19" s="16"/>
      <c r="O19" s="16"/>
      <c r="P19" s="16" t="s">
        <v>43</v>
      </c>
    </row>
    <row r="20" spans="2:16" ht="19.5" customHeight="1" x14ac:dyDescent="0.25">
      <c r="B20" s="32" t="s">
        <v>31</v>
      </c>
      <c r="C20" s="41" t="s">
        <v>35</v>
      </c>
      <c r="D20" s="28">
        <v>17.5</v>
      </c>
      <c r="E20" s="29"/>
      <c r="F20" s="30"/>
      <c r="G20" s="30"/>
      <c r="H20" s="31">
        <f t="shared" ref="H20:H27" si="3">D20*E20</f>
        <v>0</v>
      </c>
      <c r="J20" s="7">
        <v>9</v>
      </c>
      <c r="K20" s="15"/>
      <c r="L20" s="12"/>
      <c r="M20" s="12"/>
      <c r="N20" s="15"/>
      <c r="O20" s="15"/>
      <c r="P20" s="15" t="s">
        <v>43</v>
      </c>
    </row>
    <row r="21" spans="2:16" ht="19.5" customHeight="1" x14ac:dyDescent="0.25">
      <c r="B21" s="32" t="s">
        <v>32</v>
      </c>
      <c r="C21" s="41" t="s">
        <v>37</v>
      </c>
      <c r="D21" s="28">
        <v>22.5</v>
      </c>
      <c r="E21" s="29"/>
      <c r="F21" s="30"/>
      <c r="G21" s="30"/>
      <c r="H21" s="31">
        <f t="shared" si="3"/>
        <v>0</v>
      </c>
      <c r="J21" s="8">
        <v>10</v>
      </c>
      <c r="K21" s="16"/>
      <c r="L21" s="13"/>
      <c r="M21" s="13"/>
      <c r="N21" s="16"/>
      <c r="O21" s="16"/>
      <c r="P21" s="16" t="s">
        <v>43</v>
      </c>
    </row>
    <row r="22" spans="2:16" ht="19.5" customHeight="1" x14ac:dyDescent="0.25">
      <c r="B22" s="32" t="s">
        <v>33</v>
      </c>
      <c r="C22" s="41" t="s">
        <v>36</v>
      </c>
      <c r="D22" s="28">
        <v>5</v>
      </c>
      <c r="E22" s="29"/>
      <c r="F22" s="30"/>
      <c r="G22" s="30"/>
      <c r="H22" s="31">
        <f t="shared" si="3"/>
        <v>0</v>
      </c>
      <c r="J22" s="7">
        <v>11</v>
      </c>
      <c r="K22" s="15"/>
      <c r="L22" s="12"/>
      <c r="M22" s="12"/>
      <c r="N22" s="15"/>
      <c r="O22" s="15"/>
      <c r="P22" s="15" t="s">
        <v>43</v>
      </c>
    </row>
    <row r="23" spans="2:16" ht="19.5" customHeight="1" x14ac:dyDescent="0.25">
      <c r="B23" s="32"/>
      <c r="C23" s="27"/>
      <c r="D23" s="28"/>
      <c r="E23" s="73">
        <f>SUM(E19:E21)</f>
        <v>0</v>
      </c>
      <c r="F23" s="30"/>
      <c r="G23" s="30"/>
      <c r="H23" s="31"/>
      <c r="I23" s="54"/>
      <c r="J23" s="8">
        <v>12</v>
      </c>
      <c r="K23" s="16"/>
      <c r="L23" s="13"/>
      <c r="M23" s="13"/>
      <c r="N23" s="16"/>
      <c r="O23" s="16"/>
      <c r="P23" s="16" t="s">
        <v>43</v>
      </c>
    </row>
    <row r="24" spans="2:16" ht="19.5" customHeight="1" x14ac:dyDescent="0.25">
      <c r="B24" s="44" t="s">
        <v>61</v>
      </c>
      <c r="C24" s="64"/>
      <c r="D24" s="65"/>
      <c r="E24" s="67"/>
      <c r="F24" s="30"/>
      <c r="G24" s="30"/>
      <c r="H24" s="31"/>
      <c r="I24" s="54"/>
      <c r="J24" s="7">
        <v>13</v>
      </c>
      <c r="K24" s="15"/>
      <c r="L24" s="12"/>
      <c r="M24" s="12"/>
      <c r="N24" s="15"/>
      <c r="O24" s="15"/>
      <c r="P24" s="15" t="s">
        <v>43</v>
      </c>
    </row>
    <row r="25" spans="2:16" ht="19.5" customHeight="1" x14ac:dyDescent="0.25">
      <c r="B25" s="32" t="s">
        <v>30</v>
      </c>
      <c r="C25" s="64" t="s">
        <v>54</v>
      </c>
      <c r="D25" s="65">
        <v>27.5</v>
      </c>
      <c r="E25" s="68"/>
      <c r="F25" s="30"/>
      <c r="G25" s="30"/>
      <c r="H25" s="31">
        <f t="shared" si="3"/>
        <v>0</v>
      </c>
      <c r="I25" s="54"/>
      <c r="J25" s="8">
        <v>14</v>
      </c>
      <c r="K25" s="16"/>
      <c r="L25" s="13"/>
      <c r="M25" s="13"/>
      <c r="N25" s="16"/>
      <c r="O25" s="16"/>
      <c r="P25" s="16" t="s">
        <v>43</v>
      </c>
    </row>
    <row r="26" spans="2:16" ht="19.5" customHeight="1" x14ac:dyDescent="0.25">
      <c r="B26" s="32" t="s">
        <v>31</v>
      </c>
      <c r="C26" s="64" t="s">
        <v>55</v>
      </c>
      <c r="D26" s="65">
        <v>27.5</v>
      </c>
      <c r="E26" s="68"/>
      <c r="F26" s="30"/>
      <c r="G26" s="30"/>
      <c r="H26" s="31">
        <f t="shared" si="3"/>
        <v>0</v>
      </c>
      <c r="I26" s="54"/>
      <c r="J26" s="7">
        <v>15</v>
      </c>
      <c r="K26" s="15"/>
      <c r="L26" s="12"/>
      <c r="M26" s="12"/>
      <c r="N26" s="15"/>
      <c r="O26" s="15"/>
      <c r="P26" s="15" t="s">
        <v>43</v>
      </c>
    </row>
    <row r="27" spans="2:16" ht="19.5" customHeight="1" x14ac:dyDescent="0.25">
      <c r="B27" s="32" t="s">
        <v>33</v>
      </c>
      <c r="C27" s="64" t="s">
        <v>36</v>
      </c>
      <c r="D27" s="65">
        <v>15</v>
      </c>
      <c r="E27" s="68"/>
      <c r="F27" s="30"/>
      <c r="G27" s="30"/>
      <c r="H27" s="31">
        <f t="shared" si="3"/>
        <v>0</v>
      </c>
      <c r="I27" s="54"/>
      <c r="J27" s="8">
        <v>16</v>
      </c>
      <c r="K27" s="16"/>
      <c r="L27" s="13"/>
      <c r="M27" s="13"/>
      <c r="N27" s="16"/>
      <c r="O27" s="16"/>
      <c r="P27" s="16" t="s">
        <v>43</v>
      </c>
    </row>
    <row r="28" spans="2:16" ht="19.5" customHeight="1" x14ac:dyDescent="0.25">
      <c r="B28" s="32"/>
      <c r="C28" s="27"/>
      <c r="D28" s="28"/>
      <c r="E28" s="73">
        <f>SUM(E25:E26)</f>
        <v>0</v>
      </c>
      <c r="F28" s="30"/>
      <c r="G28" s="30"/>
      <c r="H28" s="31"/>
      <c r="I28" s="54"/>
      <c r="J28" s="24"/>
      <c r="K28" s="24"/>
      <c r="L28" s="24"/>
      <c r="M28" s="24"/>
      <c r="N28" s="24"/>
      <c r="O28" s="24"/>
    </row>
    <row r="29" spans="2:16" ht="19.5" customHeight="1" x14ac:dyDescent="0.25">
      <c r="B29" s="32"/>
      <c r="C29" s="49" t="s">
        <v>8</v>
      </c>
      <c r="D29" s="50" t="s">
        <v>39</v>
      </c>
      <c r="E29" s="42"/>
      <c r="F29" s="30"/>
      <c r="G29" s="30"/>
      <c r="H29" s="31"/>
      <c r="I29" s="54"/>
      <c r="J29" s="24"/>
      <c r="K29" s="24"/>
      <c r="L29" s="24"/>
      <c r="M29" s="24"/>
      <c r="N29" s="24"/>
      <c r="O29" s="24"/>
    </row>
    <row r="30" spans="2:16" ht="19.5" customHeight="1" x14ac:dyDescent="0.25">
      <c r="C30" s="48">
        <v>1</v>
      </c>
      <c r="D30" s="57">
        <v>0.15</v>
      </c>
      <c r="G30" s="40" t="s">
        <v>46</v>
      </c>
      <c r="H30" s="25">
        <f>SUM(H12:H16)+SUM(H19:H23)</f>
        <v>0</v>
      </c>
      <c r="I30" s="54"/>
      <c r="J30" s="24"/>
      <c r="K30" s="24"/>
      <c r="L30" s="24"/>
      <c r="M30" s="24"/>
      <c r="N30" s="24"/>
      <c r="O30" s="24"/>
    </row>
    <row r="31" spans="2:16" ht="19.5" customHeight="1" thickBot="1" x14ac:dyDescent="0.3">
      <c r="C31" s="48">
        <v>2</v>
      </c>
      <c r="D31" s="57">
        <v>0.2</v>
      </c>
      <c r="G31" s="40" t="s">
        <v>47</v>
      </c>
      <c r="H31" s="47">
        <f>IF(E17=0,0,VLOOKUP(E17,C30:D32,2,1)*H17)+IF(E23&gt;4,SUM(H19:H21)*10%,0)+IF(E28&gt;4,SUM(H25:H26)*10%,0)</f>
        <v>0</v>
      </c>
      <c r="I31" s="54"/>
      <c r="J31" s="24"/>
      <c r="K31" s="24"/>
      <c r="L31" s="24"/>
      <c r="M31" s="24"/>
      <c r="N31" s="24"/>
      <c r="O31" s="24"/>
    </row>
    <row r="32" spans="2:16" ht="19.5" customHeight="1" x14ac:dyDescent="0.25">
      <c r="C32" s="48">
        <v>4</v>
      </c>
      <c r="D32" s="57">
        <v>0.25</v>
      </c>
      <c r="G32" s="40" t="s">
        <v>48</v>
      </c>
      <c r="H32" s="58">
        <f>H30-H31</f>
        <v>0</v>
      </c>
      <c r="I32" s="54"/>
      <c r="J32" s="24"/>
      <c r="K32" s="24"/>
      <c r="L32" s="24"/>
      <c r="M32" s="24"/>
      <c r="N32" s="24"/>
      <c r="O32" s="24"/>
    </row>
    <row r="33" spans="2:15" ht="19.5" customHeight="1" x14ac:dyDescent="0.25">
      <c r="B33" s="45"/>
      <c r="G33" s="40"/>
      <c r="H33" s="47"/>
      <c r="I33" s="54"/>
      <c r="J33" s="24"/>
      <c r="K33" s="24"/>
      <c r="L33" s="24"/>
      <c r="M33" s="24"/>
      <c r="N33" s="24"/>
      <c r="O33" s="24"/>
    </row>
    <row r="34" spans="2:15" ht="19.5" customHeight="1" thickBot="1" x14ac:dyDescent="0.3">
      <c r="B34" s="45" t="s">
        <v>57</v>
      </c>
      <c r="G34" s="39" t="s">
        <v>24</v>
      </c>
      <c r="H34" s="25">
        <f>H32*21%</f>
        <v>0</v>
      </c>
      <c r="L34" s="24"/>
      <c r="M34" s="24"/>
      <c r="N34" s="24"/>
      <c r="O34" s="24"/>
    </row>
    <row r="35" spans="2:15" ht="19.5" customHeight="1" thickBot="1" x14ac:dyDescent="0.3">
      <c r="B35" s="45" t="s">
        <v>56</v>
      </c>
      <c r="G35" s="38" t="s">
        <v>25</v>
      </c>
      <c r="H35" s="26">
        <f>H32+H34</f>
        <v>0</v>
      </c>
    </row>
    <row r="36" spans="2:15" ht="25.5" customHeight="1" x14ac:dyDescent="0.25"/>
    <row r="37" spans="2:15" ht="19.5" customHeight="1" x14ac:dyDescent="0.25">
      <c r="F37" s="54"/>
      <c r="G37" s="59" t="s">
        <v>58</v>
      </c>
      <c r="H37" s="69" t="s">
        <v>39</v>
      </c>
      <c r="I37" s="70" t="s">
        <v>45</v>
      </c>
    </row>
    <row r="38" spans="2:15" ht="19.5" customHeight="1" x14ac:dyDescent="0.25">
      <c r="F38" s="54"/>
      <c r="G38" s="60" t="str">
        <f>"Bestelde cursussen:   " &amp;E17 &amp; "   "</f>
        <v xml:space="preserve">Bestelde cursussen:   0   </v>
      </c>
      <c r="H38" s="61">
        <f>IF(E17=0,0,VLOOKUP(E17,C30:D32,2,1)*H17)</f>
        <v>0</v>
      </c>
      <c r="I38" s="71">
        <f>IF(E17=0,0,VLOOKUP(E17,C30:D32,2,1))</f>
        <v>0</v>
      </c>
    </row>
    <row r="39" spans="2:15" ht="19.5" customHeight="1" x14ac:dyDescent="0.25">
      <c r="F39" s="54"/>
      <c r="G39" s="60" t="str">
        <f>"Combinatie cursus/toets:   "&amp;E23&amp;"   "</f>
        <v xml:space="preserve">Combinatie cursus/toets:   0   </v>
      </c>
      <c r="H39" s="61">
        <f>IF(E23&gt;4,SUM(H19:H21)*10%,0)</f>
        <v>0</v>
      </c>
      <c r="I39" s="71">
        <f>IF(H39&gt;0,10%,0)</f>
        <v>0</v>
      </c>
    </row>
    <row r="40" spans="2:15" ht="19.5" customHeight="1" x14ac:dyDescent="0.25">
      <c r="F40" s="54"/>
      <c r="G40" s="60" t="str">
        <f>"Alleen TZC:   "&amp;E28&amp;"   "</f>
        <v xml:space="preserve">Alleen TZC:   0   </v>
      </c>
      <c r="H40" s="61">
        <f>IF(E28&gt;4,SUM(H25:H26)*10%,0)</f>
        <v>0</v>
      </c>
      <c r="I40" s="71">
        <f>IF(H40&gt;0,10%,0)</f>
        <v>0</v>
      </c>
    </row>
    <row r="41" spans="2:15" ht="19.5" customHeight="1" x14ac:dyDescent="0.25">
      <c r="F41" s="54"/>
      <c r="G41" s="62" t="s">
        <v>59</v>
      </c>
      <c r="H41" s="72">
        <f>SUM(H38:H40)</f>
        <v>0</v>
      </c>
    </row>
  </sheetData>
  <sheetProtection algorithmName="SHA-512" hashValue="l6h79K1Xl4JxkZIf92huiY1zYZEW4/TP3751RDa14MJLXqURdjFKKPMj7/Chiu8S4M48ON+2eDisjpayIg2FUA==" saltValue="NYAYPhFY3dRFoKJl6wJhHA==" spinCount="100000" sheet="1" selectLockedCells="1"/>
  <mergeCells count="1">
    <mergeCell ref="M8:N8"/>
  </mergeCells>
  <phoneticPr fontId="21" type="noConversion"/>
  <pageMargins left="0.33" right="0.31496062992125984" top="0.31496062992125984" bottom="0.35433070866141736" header="0.15748031496062992" footer="0.19685039370078741"/>
  <pageSetup paperSize="9" scale="8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Bestelformulier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</dc:creator>
  <cp:lastModifiedBy>Willem</cp:lastModifiedBy>
  <cp:lastPrinted>2020-04-30T08:23:58Z</cp:lastPrinted>
  <dcterms:created xsi:type="dcterms:W3CDTF">2020-03-16T08:45:12Z</dcterms:created>
  <dcterms:modified xsi:type="dcterms:W3CDTF">2021-07-13T11:01:03Z</dcterms:modified>
</cp:coreProperties>
</file>